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EsteLibro"/>
  <workbookProtection lockStructure="1"/>
  <bookViews>
    <workbookView xWindow="165" yWindow="75" windowWidth="9915" windowHeight="5385" activeTab="0"/>
  </bookViews>
  <sheets>
    <sheet name="DosisRXComplejas" sheetId="1" r:id="rId1"/>
    <sheet name="Exploraciones" sheetId="2" state="hidden" r:id="rId2"/>
    <sheet name="DatosRX complejas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fisica</author>
  </authors>
  <commentList>
    <comment ref="K6" authorId="0">
      <text>
        <r>
          <rPr>
            <b/>
            <sz val="8"/>
            <rFont val="Tahoma"/>
            <family val="0"/>
          </rPr>
          <t>Pedro Ruiz Manzano: pruizm@salud.aragon.es 
Mª Ángeles Rivas Ballarin: mrivasb@salud.aragon.es
HCU Lozano Blesa de Zaragoza.</t>
        </r>
      </text>
    </comment>
  </commentList>
</comments>
</file>

<file path=xl/sharedStrings.xml><?xml version="1.0" encoding="utf-8"?>
<sst xmlns="http://schemas.openxmlformats.org/spreadsheetml/2006/main" count="138" uniqueCount="47">
  <si>
    <t>Organo</t>
  </si>
  <si>
    <t>Dosis (mGy)</t>
  </si>
  <si>
    <t>Vejiga</t>
  </si>
  <si>
    <t>Superficies Oseas</t>
  </si>
  <si>
    <t>Mama</t>
  </si>
  <si>
    <t>Estómago</t>
  </si>
  <si>
    <t>Intentino Delgado</t>
  </si>
  <si>
    <t>Intestino Grueso Alto</t>
  </si>
  <si>
    <t>Intestino Grueso Bajo</t>
  </si>
  <si>
    <t>Riñones</t>
  </si>
  <si>
    <t>Hígado</t>
  </si>
  <si>
    <t>Pulmones</t>
  </si>
  <si>
    <t>Ovarios</t>
  </si>
  <si>
    <t>Pancreas</t>
  </si>
  <si>
    <t>Médula Roja</t>
  </si>
  <si>
    <t>Testículos</t>
  </si>
  <si>
    <t>Tiroides</t>
  </si>
  <si>
    <t>Utero</t>
  </si>
  <si>
    <t>Piel</t>
  </si>
  <si>
    <t>media del resto icrp 60</t>
  </si>
  <si>
    <t>Dosis Efectiva (mSv):</t>
  </si>
  <si>
    <t>Nombre y apellidos del paciente :</t>
  </si>
  <si>
    <t>Pepe lopez torres</t>
  </si>
  <si>
    <t>Factor mGy/Gy.cm2</t>
  </si>
  <si>
    <t>Dosis Equivalente Efectiva (mSv):</t>
  </si>
  <si>
    <t>Estimación de Dosis en organos y Dosis Equiv. Efectiva según : A. Calzado y col., 1991. Estimation of doses to patiens from complex conventional X-ray examinations. The British Journal of Radiology, 64, 539-546.</t>
  </si>
  <si>
    <t>Estimación de Dosis Efectiva según : D.Hart , B.F. Wall, 1994. Estimation of effective dose from dose-area product measurements for barium meals and barium enemas.The British Journal of Radiology,67, 485-489.</t>
  </si>
  <si>
    <t>Estimación de Dosis Efectiva según datos de EFFDOSE y dosis por area medidas en HCUZ.</t>
  </si>
  <si>
    <t>Estudio Gastroduodenal</t>
  </si>
  <si>
    <t>Enema Opaco</t>
  </si>
  <si>
    <t>Urografía Intravenosa</t>
  </si>
  <si>
    <t>Fecha de exploración :</t>
  </si>
  <si>
    <t>Estimación de dosis a pacientes en exploraciones Complejas de RX</t>
  </si>
  <si>
    <t>Exploración :</t>
  </si>
  <si>
    <t>Indice</t>
  </si>
  <si>
    <t>Valor seleccionado</t>
  </si>
  <si>
    <t>Referencias :</t>
  </si>
  <si>
    <t xml:space="preserve">D.Hart , B.F. Wall, 1994. Estimation of effective dose from dose-area product measurements for barium meals and barium enemas.The British Journal of Radiology,67, 485-489.  </t>
  </si>
  <si>
    <t>EFFDOSE y dosis por area medidas en HCUZ.</t>
  </si>
  <si>
    <t>EGD</t>
  </si>
  <si>
    <t>EO</t>
  </si>
  <si>
    <t>UIV</t>
  </si>
  <si>
    <t>mGy (Calzado y col.)</t>
  </si>
  <si>
    <t>Gy/cm2</t>
  </si>
  <si>
    <t>Dosis Efectiva *(mSv):</t>
  </si>
  <si>
    <r>
      <t>Dosis por área (Gy/cm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:</t>
    </r>
  </si>
  <si>
    <t>A. Calzado y col., 1991. Estimation of doses to patiens from complex conventional X-ray examinations. The British Journal of Radiology, 64, 539-546.(datos medios de pacientes).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</si>
</sst>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m\ d\,\ yyyy"/>
    <numFmt numFmtId="173" formatCode="0.0000"/>
    <numFmt numFmtId="174" formatCode="0.000"/>
    <numFmt numFmtId="175" formatCode="0.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b/>
      <sz val="8"/>
      <name val="Tahom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9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2" fontId="4" fillId="0" borderId="1" xfId="0" applyNumberFormat="1" applyFont="1" applyBorder="1" applyAlignment="1" applyProtection="1">
      <alignment horizontal="center"/>
      <protection/>
    </xf>
    <xf numFmtId="2" fontId="4" fillId="0" borderId="2" xfId="0" applyNumberFormat="1" applyFont="1" applyBorder="1" applyAlignment="1" applyProtection="1">
      <alignment horizontal="center"/>
      <protection/>
    </xf>
    <xf numFmtId="2" fontId="4" fillId="0" borderId="3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left"/>
      <protection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172" fontId="4" fillId="2" borderId="2" xfId="0" applyNumberFormat="1" applyFont="1" applyFill="1" applyBorder="1" applyAlignment="1" applyProtection="1">
      <alignment horizontal="left"/>
      <protection locked="0"/>
    </xf>
    <xf numFmtId="172" fontId="4" fillId="2" borderId="3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9"/>
  <sheetViews>
    <sheetView showGridLines="0" showRowColHeaders="0" tabSelected="1" workbookViewId="0" topLeftCell="A1">
      <selection activeCell="J15" sqref="J15"/>
    </sheetView>
  </sheetViews>
  <sheetFormatPr defaultColWidth="11.00390625" defaultRowHeight="12.75"/>
  <cols>
    <col min="1" max="1" width="7.125" style="1" customWidth="1"/>
    <col min="2" max="2" width="6.75390625" style="1" customWidth="1"/>
    <col min="3" max="3" width="7.875" style="1" customWidth="1"/>
    <col min="4" max="4" width="6.75390625" style="1" customWidth="1"/>
    <col min="5" max="5" width="3.75390625" style="1" customWidth="1"/>
    <col min="6" max="6" width="8.125" style="1" customWidth="1"/>
    <col min="7" max="7" width="6.625" style="1" customWidth="1"/>
    <col min="8" max="8" width="7.25390625" style="1" customWidth="1"/>
    <col min="9" max="9" width="4.25390625" style="1" customWidth="1"/>
    <col min="10" max="10" width="6.00390625" style="1" customWidth="1"/>
    <col min="11" max="11" width="6.375" style="1" customWidth="1"/>
    <col min="12" max="12" width="5.625" style="1" customWidth="1"/>
    <col min="13" max="13" width="6.00390625" style="1" customWidth="1"/>
    <col min="14" max="14" width="5.875" style="1" customWidth="1"/>
    <col min="15" max="15" width="5.375" style="1" customWidth="1"/>
    <col min="16" max="16384" width="11.375" style="1" customWidth="1"/>
  </cols>
  <sheetData>
    <row r="1" ht="51" customHeight="1" thickBot="1"/>
    <row r="2" spans="2:13" ht="17.25" customHeight="1" thickBot="1">
      <c r="B2" s="41" t="s">
        <v>32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ht="32.25" customHeight="1">
      <c r="B3" s="2"/>
    </row>
    <row r="4" spans="2:13" ht="14.25" customHeight="1">
      <c r="B4" s="22" t="s">
        <v>21</v>
      </c>
      <c r="C4" s="23"/>
      <c r="D4" s="23"/>
      <c r="E4" s="23"/>
      <c r="F4" s="24"/>
      <c r="G4" s="39" t="s">
        <v>22</v>
      </c>
      <c r="H4" s="39"/>
      <c r="I4" s="39"/>
      <c r="J4" s="39"/>
      <c r="K4" s="39"/>
      <c r="L4" s="39"/>
      <c r="M4" s="40"/>
    </row>
    <row r="5" ht="18.75" customHeight="1"/>
    <row r="6" spans="2:11" ht="15.75">
      <c r="B6" s="22" t="s">
        <v>31</v>
      </c>
      <c r="C6" s="23"/>
      <c r="D6" s="23"/>
      <c r="E6" s="24"/>
      <c r="F6" s="25">
        <v>35042</v>
      </c>
      <c r="G6" s="25"/>
      <c r="H6" s="25"/>
      <c r="I6" s="26"/>
      <c r="J6" s="3"/>
      <c r="K6" s="4"/>
    </row>
    <row r="7" ht="17.25" customHeight="1"/>
    <row r="8" spans="2:12" ht="15.75" customHeight="1">
      <c r="B8" s="30" t="s">
        <v>33</v>
      </c>
      <c r="C8" s="31"/>
      <c r="D8" s="4"/>
      <c r="E8" s="4"/>
      <c r="F8" s="4"/>
      <c r="G8" s="4"/>
      <c r="H8" s="4"/>
      <c r="I8" s="4"/>
      <c r="L8" s="6"/>
    </row>
    <row r="9" ht="17.25" customHeight="1"/>
    <row r="10" spans="2:9" ht="16.5" customHeight="1">
      <c r="B10" s="22" t="s">
        <v>45</v>
      </c>
      <c r="C10" s="23"/>
      <c r="D10" s="23"/>
      <c r="E10" s="24"/>
      <c r="F10" s="33">
        <v>50</v>
      </c>
      <c r="G10" s="34"/>
      <c r="H10" s="34"/>
      <c r="I10" s="35"/>
    </row>
    <row r="11" ht="9.75" customHeight="1"/>
    <row r="13" spans="2:7" ht="15.75">
      <c r="B13" s="27" t="s">
        <v>0</v>
      </c>
      <c r="C13" s="28"/>
      <c r="D13" s="29"/>
      <c r="E13" s="32" t="s">
        <v>1</v>
      </c>
      <c r="F13" s="32"/>
      <c r="G13" s="32"/>
    </row>
    <row r="14" spans="2:7" ht="15.75">
      <c r="B14" s="36" t="s">
        <v>2</v>
      </c>
      <c r="C14" s="37"/>
      <c r="D14" s="38"/>
      <c r="E14" s="12">
        <f>IF($F$10="","",$F$10*'DatosRX complejas'!F3)</f>
        <v>2.35</v>
      </c>
      <c r="F14" s="13"/>
      <c r="G14" s="14"/>
    </row>
    <row r="15" spans="2:7" ht="15.75">
      <c r="B15" s="15" t="s">
        <v>3</v>
      </c>
      <c r="C15" s="15"/>
      <c r="D15" s="15"/>
      <c r="E15" s="12">
        <f>IF($F$10="","",$F$10*'DatosRX complejas'!F4)</f>
        <v>1.7500000000000002</v>
      </c>
      <c r="F15" s="13"/>
      <c r="G15" s="14"/>
    </row>
    <row r="16" spans="2:7" ht="15.75">
      <c r="B16" s="15" t="s">
        <v>4</v>
      </c>
      <c r="C16" s="15"/>
      <c r="D16" s="15"/>
      <c r="E16" s="12">
        <f>IF($F$10="","",$F$10*'DatosRX complejas'!F5)</f>
        <v>4.3</v>
      </c>
      <c r="F16" s="13"/>
      <c r="G16" s="14"/>
    </row>
    <row r="17" spans="2:7" ht="15.75">
      <c r="B17" s="15" t="s">
        <v>5</v>
      </c>
      <c r="C17" s="15"/>
      <c r="D17" s="15"/>
      <c r="E17" s="12">
        <f>IF($F$10="","",$F$10*'DatosRX complejas'!F6)</f>
        <v>18.6</v>
      </c>
      <c r="F17" s="13"/>
      <c r="G17" s="14"/>
    </row>
    <row r="18" spans="2:7" ht="15.75">
      <c r="B18" s="15" t="s">
        <v>6</v>
      </c>
      <c r="C18" s="15"/>
      <c r="D18" s="15"/>
      <c r="E18" s="12">
        <f>IF($F$10="","",$F$10*'DatosRX complejas'!F7)</f>
        <v>5.050000000000001</v>
      </c>
      <c r="F18" s="13"/>
      <c r="G18" s="14"/>
    </row>
    <row r="19" spans="2:7" ht="15.75">
      <c r="B19" s="15" t="s">
        <v>7</v>
      </c>
      <c r="C19" s="15"/>
      <c r="D19" s="15"/>
      <c r="E19" s="12">
        <f>IF($F$10="","",$F$10*'DatosRX complejas'!F8)</f>
        <v>6.6000000000000005</v>
      </c>
      <c r="F19" s="13"/>
      <c r="G19" s="14"/>
    </row>
    <row r="20" spans="2:7" ht="15.75">
      <c r="B20" s="15" t="s">
        <v>8</v>
      </c>
      <c r="C20" s="15"/>
      <c r="D20" s="15"/>
      <c r="E20" s="12">
        <f>IF($F$10="","",$F$10*'DatosRX complejas'!F9)</f>
        <v>2.15</v>
      </c>
      <c r="F20" s="13"/>
      <c r="G20" s="14"/>
    </row>
    <row r="21" spans="2:7" ht="15.75">
      <c r="B21" s="15" t="s">
        <v>9</v>
      </c>
      <c r="C21" s="15"/>
      <c r="D21" s="15"/>
      <c r="E21" s="12">
        <f>IF($F$10="","",$F$10*'DatosRX complejas'!F10)</f>
        <v>3.35</v>
      </c>
      <c r="F21" s="13"/>
      <c r="G21" s="14"/>
    </row>
    <row r="22" spans="2:7" ht="15.75">
      <c r="B22" s="15" t="s">
        <v>10</v>
      </c>
      <c r="C22" s="15"/>
      <c r="D22" s="15"/>
      <c r="E22" s="12">
        <f>IF($F$10="","",$F$10*'DatosRX complejas'!F11)</f>
        <v>12.7</v>
      </c>
      <c r="F22" s="13"/>
      <c r="G22" s="14"/>
    </row>
    <row r="23" spans="2:7" ht="15.75">
      <c r="B23" s="15" t="s">
        <v>11</v>
      </c>
      <c r="C23" s="15"/>
      <c r="D23" s="15"/>
      <c r="E23" s="12">
        <f>IF($F$10="","",$F$10*'DatosRX complejas'!F12)</f>
        <v>11.1</v>
      </c>
      <c r="F23" s="13"/>
      <c r="G23" s="14"/>
    </row>
    <row r="24" spans="2:7" ht="15.75">
      <c r="B24" s="15" t="s">
        <v>12</v>
      </c>
      <c r="C24" s="15"/>
      <c r="D24" s="15"/>
      <c r="E24" s="12">
        <f>IF($F$10="","",$F$10*'DatosRX complejas'!F13)</f>
        <v>3.15</v>
      </c>
      <c r="F24" s="13"/>
      <c r="G24" s="14"/>
    </row>
    <row r="25" spans="2:7" ht="15.75">
      <c r="B25" s="15" t="s">
        <v>13</v>
      </c>
      <c r="C25" s="15"/>
      <c r="D25" s="15"/>
      <c r="E25" s="12">
        <f>IF($F$10="","",$F$10*'DatosRX complejas'!F14)</f>
        <v>8.649999999999999</v>
      </c>
      <c r="F25" s="13"/>
      <c r="G25" s="14"/>
    </row>
    <row r="26" spans="2:7" ht="15.75">
      <c r="B26" s="15" t="s">
        <v>14</v>
      </c>
      <c r="C26" s="15"/>
      <c r="D26" s="15"/>
      <c r="E26" s="12">
        <f>IF($F$10="","",$F$10*'DatosRX complejas'!F15)</f>
        <v>1.3</v>
      </c>
      <c r="F26" s="13"/>
      <c r="G26" s="14"/>
    </row>
    <row r="27" spans="2:7" ht="15.75">
      <c r="B27" s="15" t="s">
        <v>15</v>
      </c>
      <c r="C27" s="15"/>
      <c r="D27" s="15"/>
      <c r="E27" s="12">
        <f>IF($F$10="","",$F$10*'DatosRX complejas'!F16)</f>
        <v>1.25</v>
      </c>
      <c r="F27" s="13"/>
      <c r="G27" s="14"/>
    </row>
    <row r="28" spans="2:7" ht="15.75">
      <c r="B28" s="15" t="s">
        <v>16</v>
      </c>
      <c r="C28" s="15"/>
      <c r="D28" s="15"/>
      <c r="E28" s="12">
        <f>IF($F$10="","",$F$10*'DatosRX complejas'!F17)</f>
        <v>4.55</v>
      </c>
      <c r="F28" s="13"/>
      <c r="G28" s="14"/>
    </row>
    <row r="29" spans="2:7" ht="15.75">
      <c r="B29" s="15" t="s">
        <v>17</v>
      </c>
      <c r="C29" s="15"/>
      <c r="D29" s="15"/>
      <c r="E29" s="12">
        <f>IF($F$10="","",$F$10*'DatosRX complejas'!F18)</f>
        <v>2.0500000000000003</v>
      </c>
      <c r="F29" s="13"/>
      <c r="G29" s="14"/>
    </row>
    <row r="30" spans="2:7" ht="15.75">
      <c r="B30" s="15" t="s">
        <v>18</v>
      </c>
      <c r="C30" s="15"/>
      <c r="D30" s="15"/>
      <c r="E30" s="12">
        <f>IF($F$10="","",$F$10*'DatosRX complejas'!F19)</f>
        <v>1.7500000000000002</v>
      </c>
      <c r="F30" s="13"/>
      <c r="G30" s="14"/>
    </row>
    <row r="31" spans="2:7" ht="15.75">
      <c r="B31"/>
      <c r="C31"/>
      <c r="D31"/>
      <c r="E31"/>
      <c r="F31"/>
      <c r="G31"/>
    </row>
    <row r="32" spans="2:7" ht="15.75">
      <c r="B32"/>
      <c r="C32"/>
      <c r="D32"/>
      <c r="E32"/>
      <c r="F32"/>
      <c r="G32"/>
    </row>
    <row r="33" spans="2:8" ht="15.75">
      <c r="B33" s="19" t="s">
        <v>24</v>
      </c>
      <c r="C33" s="20"/>
      <c r="D33" s="20"/>
      <c r="E33" s="20"/>
      <c r="F33" s="21"/>
      <c r="G33" s="18">
        <f>IF($F$10="","",$F$10*'DatosRX complejas'!F22)</f>
        <v>6.1</v>
      </c>
      <c r="H33" s="18"/>
    </row>
    <row r="34" spans="2:7" ht="15.75">
      <c r="B34" s="11"/>
      <c r="C34" s="11"/>
      <c r="D34" s="11"/>
      <c r="E34" s="11"/>
      <c r="F34" s="11"/>
      <c r="G34"/>
    </row>
    <row r="35" spans="2:8" ht="15.75">
      <c r="B35" s="19" t="s">
        <v>20</v>
      </c>
      <c r="C35" s="20"/>
      <c r="D35" s="20"/>
      <c r="E35" s="20"/>
      <c r="F35" s="21"/>
      <c r="G35" s="18">
        <f>IF($F$10="","",$F$10*'DatosRX complejas'!F24)</f>
        <v>10</v>
      </c>
      <c r="H35" s="18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13" ht="15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6" ht="15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"/>
      <c r="O39" s="8"/>
      <c r="P39" s="8"/>
    </row>
    <row r="40" spans="2:13" ht="15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2:4" ht="15.75">
      <c r="B41" s="5"/>
      <c r="C41" s="5"/>
      <c r="D41" s="5"/>
    </row>
    <row r="42" spans="2:14" ht="15.75">
      <c r="B42" s="10" t="s">
        <v>36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ht="15.75">
      <c r="B43" s="16" t="s">
        <v>46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2:14" ht="9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2:14" ht="15.75">
      <c r="B45" s="16" t="s">
        <v>37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0.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2:14" ht="12" customHeight="1">
      <c r="B47" s="17" t="s">
        <v>38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4" ht="15.75">
      <c r="B48" s="5"/>
      <c r="C48" s="5"/>
      <c r="D48" s="5"/>
    </row>
    <row r="49" spans="2:4" ht="15.75">
      <c r="B49" s="5"/>
      <c r="C49" s="5"/>
      <c r="D49" s="5"/>
    </row>
    <row r="50" spans="2:4" ht="15.75">
      <c r="B50" s="5"/>
      <c r="C50" s="5"/>
      <c r="D50" s="5"/>
    </row>
    <row r="51" spans="2:4" ht="15.75">
      <c r="B51" s="5"/>
      <c r="C51" s="5"/>
      <c r="D51" s="5"/>
    </row>
    <row r="52" spans="2:4" ht="15.75">
      <c r="B52" s="5"/>
      <c r="C52" s="5"/>
      <c r="D52" s="5"/>
    </row>
    <row r="53" spans="2:4" ht="15.75">
      <c r="B53" s="5"/>
      <c r="C53" s="5"/>
      <c r="D53" s="5"/>
    </row>
    <row r="54" spans="2:4" ht="15.75">
      <c r="B54" s="5"/>
      <c r="C54" s="5"/>
      <c r="D54" s="5"/>
    </row>
    <row r="55" spans="2:4" ht="15.75">
      <c r="B55" s="5"/>
      <c r="C55" s="5"/>
      <c r="D55" s="5"/>
    </row>
    <row r="56" spans="2:4" ht="15.75">
      <c r="B56" s="5"/>
      <c r="C56" s="5"/>
      <c r="D56" s="5"/>
    </row>
    <row r="57" spans="2:4" ht="15.75">
      <c r="B57" s="5"/>
      <c r="C57" s="5"/>
      <c r="D57" s="5"/>
    </row>
    <row r="58" spans="2:4" ht="15.75">
      <c r="B58" s="5"/>
      <c r="C58" s="5"/>
      <c r="D58" s="5"/>
    </row>
    <row r="59" spans="2:4" ht="15.75">
      <c r="B59" s="5"/>
      <c r="C59" s="5"/>
      <c r="D59" s="5"/>
    </row>
    <row r="60" spans="2:4" ht="15.75">
      <c r="B60" s="5"/>
      <c r="C60" s="5"/>
      <c r="D60" s="5"/>
    </row>
    <row r="61" spans="2:4" ht="15.75">
      <c r="B61" s="5"/>
      <c r="C61" s="5"/>
      <c r="D61" s="5"/>
    </row>
    <row r="62" spans="2:4" ht="15.75">
      <c r="B62" s="5"/>
      <c r="C62" s="5"/>
      <c r="D62" s="5"/>
    </row>
    <row r="63" spans="2:4" ht="15.75">
      <c r="B63" s="5"/>
      <c r="C63" s="5"/>
      <c r="D63" s="5"/>
    </row>
    <row r="64" spans="2:4" ht="15.75">
      <c r="B64" s="5"/>
      <c r="C64" s="5"/>
      <c r="D64" s="5"/>
    </row>
    <row r="65" spans="2:4" ht="15.75">
      <c r="B65" s="5"/>
      <c r="C65" s="5"/>
      <c r="D65" s="5"/>
    </row>
    <row r="66" spans="2:4" ht="15.75">
      <c r="B66" s="5"/>
      <c r="C66" s="5"/>
      <c r="D66" s="5"/>
    </row>
    <row r="67" spans="2:4" ht="15.75">
      <c r="B67" s="5"/>
      <c r="C67" s="5"/>
      <c r="D67" s="5"/>
    </row>
    <row r="68" spans="2:4" ht="15.75">
      <c r="B68" s="5"/>
      <c r="C68" s="5"/>
      <c r="D68" s="5"/>
    </row>
    <row r="69" spans="2:4" ht="15.75">
      <c r="B69" s="5"/>
      <c r="C69" s="5"/>
      <c r="D69" s="5"/>
    </row>
    <row r="70" spans="2:4" ht="15.75">
      <c r="B70" s="5"/>
      <c r="C70" s="5"/>
      <c r="D70" s="5"/>
    </row>
    <row r="71" spans="2:4" ht="15.75">
      <c r="B71" s="5"/>
      <c r="C71" s="5"/>
      <c r="D71" s="5"/>
    </row>
    <row r="72" spans="2:4" ht="15.75">
      <c r="B72" s="5"/>
      <c r="C72" s="5"/>
      <c r="D72" s="5"/>
    </row>
    <row r="73" spans="2:4" ht="15.75">
      <c r="B73" s="5"/>
      <c r="C73" s="5"/>
      <c r="D73" s="5"/>
    </row>
    <row r="74" spans="2:4" ht="15.75">
      <c r="B74" s="5"/>
      <c r="C74" s="5"/>
      <c r="D74" s="5"/>
    </row>
    <row r="75" spans="2:4" ht="15.75">
      <c r="B75" s="5"/>
      <c r="C75" s="5"/>
      <c r="D75" s="5"/>
    </row>
    <row r="76" spans="2:4" ht="15.75">
      <c r="B76" s="5"/>
      <c r="C76" s="5"/>
      <c r="D76" s="5"/>
    </row>
    <row r="77" spans="2:4" ht="15.75">
      <c r="B77" s="5"/>
      <c r="C77" s="5"/>
      <c r="D77" s="5"/>
    </row>
    <row r="78" spans="2:4" ht="15.75">
      <c r="B78" s="5"/>
      <c r="C78" s="5"/>
      <c r="D78" s="5"/>
    </row>
    <row r="79" spans="2:4" ht="15.75">
      <c r="B79" s="5"/>
      <c r="C79" s="5"/>
      <c r="D79" s="5"/>
    </row>
  </sheetData>
  <sheetProtection sheet="1" objects="1" scenarios="1"/>
  <mergeCells count="51">
    <mergeCell ref="B4:F4"/>
    <mergeCell ref="B6:E6"/>
    <mergeCell ref="G4:M4"/>
    <mergeCell ref="B2:M2"/>
    <mergeCell ref="B17:D17"/>
    <mergeCell ref="B18:D18"/>
    <mergeCell ref="B10:E10"/>
    <mergeCell ref="F6:I6"/>
    <mergeCell ref="B13:D13"/>
    <mergeCell ref="B8:C8"/>
    <mergeCell ref="E13:G13"/>
    <mergeCell ref="F10:I10"/>
    <mergeCell ref="B14:D14"/>
    <mergeCell ref="E14:G14"/>
    <mergeCell ref="B19:D19"/>
    <mergeCell ref="B20:D20"/>
    <mergeCell ref="B21:D21"/>
    <mergeCell ref="B22:D22"/>
    <mergeCell ref="B23:D23"/>
    <mergeCell ref="B24:D24"/>
    <mergeCell ref="B25:D25"/>
    <mergeCell ref="B26:D26"/>
    <mergeCell ref="B35:F35"/>
    <mergeCell ref="B33:F33"/>
    <mergeCell ref="G33:H33"/>
    <mergeCell ref="B27:D27"/>
    <mergeCell ref="B28:D28"/>
    <mergeCell ref="B29:D29"/>
    <mergeCell ref="B30:D30"/>
    <mergeCell ref="E27:G27"/>
    <mergeCell ref="E28:G28"/>
    <mergeCell ref="E29:G29"/>
    <mergeCell ref="E30:G30"/>
    <mergeCell ref="E23:G23"/>
    <mergeCell ref="E24:G24"/>
    <mergeCell ref="E25:G25"/>
    <mergeCell ref="E26:G26"/>
    <mergeCell ref="B43:N44"/>
    <mergeCell ref="B45:N46"/>
    <mergeCell ref="B47:N47"/>
    <mergeCell ref="E17:G17"/>
    <mergeCell ref="E18:G18"/>
    <mergeCell ref="E19:G19"/>
    <mergeCell ref="E20:G20"/>
    <mergeCell ref="E21:G21"/>
    <mergeCell ref="E22:G22"/>
    <mergeCell ref="G35:H35"/>
    <mergeCell ref="E15:G15"/>
    <mergeCell ref="E16:G16"/>
    <mergeCell ref="B15:D15"/>
    <mergeCell ref="B16:D16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Z70"/>
  <sheetViews>
    <sheetView workbookViewId="0" topLeftCell="A1">
      <selection activeCell="B15" sqref="B15"/>
    </sheetView>
  </sheetViews>
  <sheetFormatPr defaultColWidth="11.00390625" defaultRowHeight="12.75"/>
  <cols>
    <col min="1" max="1" width="27.75390625" style="7" customWidth="1"/>
    <col min="2" max="2" width="36.25390625" style="7" customWidth="1"/>
    <col min="3" max="16384" width="10.125" style="7" customWidth="1"/>
  </cols>
  <sheetData>
    <row r="1" spans="1:5" ht="15.75">
      <c r="A1" s="2">
        <v>1</v>
      </c>
      <c r="B1" s="2" t="s">
        <v>28</v>
      </c>
      <c r="D1" s="6" t="s">
        <v>34</v>
      </c>
      <c r="E1" s="7">
        <v>1</v>
      </c>
    </row>
    <row r="2" spans="1:4" ht="15.75">
      <c r="A2" s="2">
        <v>2</v>
      </c>
      <c r="B2" s="2" t="s">
        <v>29</v>
      </c>
      <c r="D2" s="6"/>
    </row>
    <row r="3" spans="1:2" ht="15.75">
      <c r="A3" s="2">
        <v>3</v>
      </c>
      <c r="B3" s="2" t="s">
        <v>30</v>
      </c>
    </row>
    <row r="4" spans="1:2" ht="15.75">
      <c r="A4" s="2"/>
      <c r="B4" s="2"/>
    </row>
    <row r="5" spans="1:5" ht="15.75">
      <c r="A5" s="2"/>
      <c r="B5" s="2"/>
      <c r="C5" s="1"/>
      <c r="D5" s="1"/>
      <c r="E5" s="1"/>
    </row>
    <row r="27" ht="12.75">
      <c r="BZ27" s="7" t="s">
        <v>19</v>
      </c>
    </row>
    <row r="28" ht="12.75">
      <c r="BZ28" s="7">
        <v>0.08222</v>
      </c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</sheetData>
  <printOptions gridLines="1"/>
  <pageMargins left="0.787401575" right="0.787401575" top="0.984251969" bottom="0.984251969" header="0" footer="0"/>
  <pageSetup horizontalDpi="600" verticalDpi="600" orientation="portrait" paperSize="9" r:id="rId1"/>
  <headerFooter alignWithMargins="0">
    <oddHeader>&amp;C&amp;F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Y29"/>
  <sheetViews>
    <sheetView workbookViewId="0" topLeftCell="A1">
      <selection activeCell="B3" sqref="B3"/>
    </sheetView>
  </sheetViews>
  <sheetFormatPr defaultColWidth="11.00390625" defaultRowHeight="12.75"/>
  <cols>
    <col min="1" max="1" width="24.125" style="0" customWidth="1"/>
    <col min="2" max="2" width="20.125" style="0" customWidth="1"/>
    <col min="3" max="3" width="25.75390625" style="0" customWidth="1"/>
    <col min="4" max="4" width="22.25390625" style="0" customWidth="1"/>
    <col min="6" max="6" width="18.125" style="0" customWidth="1"/>
    <col min="7" max="7" width="10.125" style="0" customWidth="1"/>
    <col min="8" max="8" width="19.625" style="0" customWidth="1"/>
    <col min="9" max="9" width="12.875" style="0" customWidth="1"/>
    <col min="10" max="10" width="19.875" style="0" customWidth="1"/>
    <col min="11" max="11" width="22.00390625" style="0" customWidth="1"/>
    <col min="12" max="13" width="10.125" style="0" customWidth="1"/>
    <col min="14" max="14" width="21.625" style="0" customWidth="1"/>
    <col min="15" max="15" width="12.75390625" style="0" customWidth="1"/>
    <col min="16" max="16" width="21.125" style="0" customWidth="1"/>
    <col min="17" max="17" width="21.00390625" style="0" customWidth="1"/>
    <col min="18" max="19" width="10.125" style="0" customWidth="1"/>
    <col min="20" max="20" width="18.375" style="0" customWidth="1"/>
    <col min="21" max="21" width="16.875" style="0" customWidth="1"/>
    <col min="22" max="22" width="20.625" style="0" customWidth="1"/>
    <col min="23" max="23" width="22.00390625" style="0" customWidth="1"/>
    <col min="24" max="16384" width="10.125" style="0" customWidth="1"/>
  </cols>
  <sheetData>
    <row r="1" spans="2:20" ht="12.75">
      <c r="B1">
        <v>1</v>
      </c>
      <c r="C1">
        <v>2</v>
      </c>
      <c r="D1">
        <v>3</v>
      </c>
      <c r="H1" t="s">
        <v>39</v>
      </c>
      <c r="N1" t="s">
        <v>40</v>
      </c>
      <c r="T1" t="s">
        <v>41</v>
      </c>
    </row>
    <row r="2" spans="1:25" ht="12.75">
      <c r="A2" t="s">
        <v>0</v>
      </c>
      <c r="B2" t="s">
        <v>23</v>
      </c>
      <c r="C2" t="s">
        <v>23</v>
      </c>
      <c r="D2" t="s">
        <v>23</v>
      </c>
      <c r="F2" t="s">
        <v>35</v>
      </c>
      <c r="H2" t="s">
        <v>0</v>
      </c>
      <c r="I2" t="s">
        <v>1</v>
      </c>
      <c r="J2" t="s">
        <v>23</v>
      </c>
      <c r="K2" t="s">
        <v>42</v>
      </c>
      <c r="L2" t="s">
        <v>43</v>
      </c>
      <c r="M2">
        <v>44.95</v>
      </c>
      <c r="N2" t="s">
        <v>0</v>
      </c>
      <c r="O2" t="s">
        <v>1</v>
      </c>
      <c r="P2" t="s">
        <v>23</v>
      </c>
      <c r="Q2" t="s">
        <v>42</v>
      </c>
      <c r="R2" t="s">
        <v>43</v>
      </c>
      <c r="S2">
        <v>48.89</v>
      </c>
      <c r="T2" t="s">
        <v>0</v>
      </c>
      <c r="U2" t="s">
        <v>1</v>
      </c>
      <c r="V2" t="s">
        <v>23</v>
      </c>
      <c r="W2" t="s">
        <v>42</v>
      </c>
      <c r="X2" t="s">
        <v>43</v>
      </c>
      <c r="Y2">
        <v>32.37</v>
      </c>
    </row>
    <row r="3" spans="1:23" ht="12.75">
      <c r="A3" t="s">
        <v>2</v>
      </c>
      <c r="B3">
        <v>0.047</v>
      </c>
      <c r="C3">
        <v>0.266</v>
      </c>
      <c r="D3">
        <v>0.643</v>
      </c>
      <c r="F3">
        <f>LOOKUP(Exploraciones!$E$1,$B$1:$D$1,B3:D3)</f>
        <v>0.047</v>
      </c>
      <c r="H3" t="s">
        <v>2</v>
      </c>
      <c r="I3">
        <v>2.1</v>
      </c>
      <c r="J3">
        <v>0.047</v>
      </c>
      <c r="K3">
        <v>2.1</v>
      </c>
      <c r="N3" t="s">
        <v>2</v>
      </c>
      <c r="O3">
        <v>13</v>
      </c>
      <c r="P3">
        <v>0.266</v>
      </c>
      <c r="Q3">
        <v>13</v>
      </c>
      <c r="T3" t="s">
        <v>2</v>
      </c>
      <c r="U3">
        <v>9.64</v>
      </c>
      <c r="V3">
        <v>0.643</v>
      </c>
      <c r="W3">
        <v>20.8</v>
      </c>
    </row>
    <row r="4" spans="1:23" ht="12.75">
      <c r="A4" t="s">
        <v>3</v>
      </c>
      <c r="B4">
        <v>0.035</v>
      </c>
      <c r="C4">
        <v>0.173</v>
      </c>
      <c r="D4">
        <v>0.066</v>
      </c>
      <c r="F4">
        <f>LOOKUP(Exploraciones!$E$1,$B$1:$D$1,B4:D4)</f>
        <v>0.035</v>
      </c>
      <c r="H4" t="s">
        <v>3</v>
      </c>
      <c r="I4">
        <v>1.58</v>
      </c>
      <c r="J4">
        <v>0.035</v>
      </c>
      <c r="K4">
        <v>1.58</v>
      </c>
      <c r="N4" t="s">
        <v>3</v>
      </c>
      <c r="O4">
        <v>8.45</v>
      </c>
      <c r="P4">
        <v>0.173</v>
      </c>
      <c r="Q4">
        <v>8.45</v>
      </c>
      <c r="T4" t="s">
        <v>3</v>
      </c>
      <c r="U4">
        <v>0.99</v>
      </c>
      <c r="V4">
        <v>0.066</v>
      </c>
      <c r="W4">
        <v>2.13</v>
      </c>
    </row>
    <row r="5" spans="1:23" ht="12.75">
      <c r="A5" t="s">
        <v>4</v>
      </c>
      <c r="B5">
        <v>0.086</v>
      </c>
      <c r="C5">
        <v>0.032</v>
      </c>
      <c r="D5">
        <v>0.053</v>
      </c>
      <c r="F5">
        <f>LOOKUP(Exploraciones!$E$1,$B$1:$D$1,B5:D5)</f>
        <v>0.086</v>
      </c>
      <c r="H5" t="s">
        <v>4</v>
      </c>
      <c r="I5">
        <v>3.86</v>
      </c>
      <c r="J5">
        <v>0.086</v>
      </c>
      <c r="K5">
        <v>3.86</v>
      </c>
      <c r="N5" t="s">
        <v>4</v>
      </c>
      <c r="O5">
        <v>1.58</v>
      </c>
      <c r="P5">
        <v>0.032</v>
      </c>
      <c r="Q5">
        <v>1.58</v>
      </c>
      <c r="T5" t="s">
        <v>4</v>
      </c>
      <c r="U5">
        <v>0.79</v>
      </c>
      <c r="V5">
        <v>0.053</v>
      </c>
      <c r="W5">
        <v>1.7</v>
      </c>
    </row>
    <row r="6" spans="1:23" ht="12.75">
      <c r="A6" t="s">
        <v>5</v>
      </c>
      <c r="B6">
        <v>0.372</v>
      </c>
      <c r="C6">
        <v>0.213</v>
      </c>
      <c r="D6">
        <v>0.46</v>
      </c>
      <c r="F6">
        <f>LOOKUP(Exploraciones!$E$1,$B$1:$D$1,B6:D6)</f>
        <v>0.372</v>
      </c>
      <c r="H6" t="s">
        <v>5</v>
      </c>
      <c r="I6">
        <v>16.7</v>
      </c>
      <c r="J6">
        <v>0.372</v>
      </c>
      <c r="K6">
        <v>16.7</v>
      </c>
      <c r="N6" t="s">
        <v>5</v>
      </c>
      <c r="O6">
        <v>10.4</v>
      </c>
      <c r="P6">
        <v>0.213</v>
      </c>
      <c r="Q6">
        <v>10.4</v>
      </c>
      <c r="T6" t="s">
        <v>5</v>
      </c>
      <c r="U6">
        <v>6.9</v>
      </c>
      <c r="V6">
        <v>0.46</v>
      </c>
      <c r="W6">
        <v>14.9</v>
      </c>
    </row>
    <row r="7" spans="1:23" ht="12.75">
      <c r="A7" t="s">
        <v>6</v>
      </c>
      <c r="B7">
        <v>0.101</v>
      </c>
      <c r="C7">
        <v>0.292</v>
      </c>
      <c r="D7">
        <v>0.324</v>
      </c>
      <c r="F7">
        <f>LOOKUP(Exploraciones!$E$1,$B$1:$D$1,B7:D7)</f>
        <v>0.101</v>
      </c>
      <c r="H7" t="s">
        <v>6</v>
      </c>
      <c r="I7">
        <v>4.56</v>
      </c>
      <c r="J7">
        <v>0.101</v>
      </c>
      <c r="K7">
        <v>4.56</v>
      </c>
      <c r="N7" t="s">
        <v>6</v>
      </c>
      <c r="O7">
        <v>14.3</v>
      </c>
      <c r="P7">
        <v>0.292</v>
      </c>
      <c r="Q7">
        <v>14.3</v>
      </c>
      <c r="T7" t="s">
        <v>6</v>
      </c>
      <c r="U7">
        <v>4.87</v>
      </c>
      <c r="V7">
        <v>0.324</v>
      </c>
      <c r="W7">
        <v>10.5</v>
      </c>
    </row>
    <row r="8" spans="1:23" ht="12.75">
      <c r="A8" t="s">
        <v>7</v>
      </c>
      <c r="B8">
        <v>0.132</v>
      </c>
      <c r="C8">
        <v>0.272</v>
      </c>
      <c r="D8">
        <v>0.426</v>
      </c>
      <c r="F8">
        <f>LOOKUP(Exploraciones!$E$1,$B$1:$D$1,B8:D8)</f>
        <v>0.132</v>
      </c>
      <c r="H8" t="s">
        <v>7</v>
      </c>
      <c r="I8">
        <v>5.93</v>
      </c>
      <c r="J8">
        <v>0.132</v>
      </c>
      <c r="K8">
        <v>5.93</v>
      </c>
      <c r="N8" t="s">
        <v>7</v>
      </c>
      <c r="O8">
        <v>13.3</v>
      </c>
      <c r="P8">
        <v>0.272</v>
      </c>
      <c r="Q8">
        <v>13.3</v>
      </c>
      <c r="T8" t="s">
        <v>7</v>
      </c>
      <c r="U8">
        <v>6.39</v>
      </c>
      <c r="V8">
        <v>0.426</v>
      </c>
      <c r="W8">
        <v>13.8</v>
      </c>
    </row>
    <row r="9" spans="1:23" ht="12.75">
      <c r="A9" t="s">
        <v>8</v>
      </c>
      <c r="B9">
        <v>0.043</v>
      </c>
      <c r="C9">
        <v>0.26</v>
      </c>
      <c r="D9">
        <v>0.301</v>
      </c>
      <c r="F9">
        <f>LOOKUP(Exploraciones!$E$1,$B$1:$D$1,B9:D9)</f>
        <v>0.043</v>
      </c>
      <c r="H9" t="s">
        <v>8</v>
      </c>
      <c r="I9">
        <v>1.93</v>
      </c>
      <c r="J9">
        <v>0.043</v>
      </c>
      <c r="K9">
        <v>1.93</v>
      </c>
      <c r="N9" t="s">
        <v>8</v>
      </c>
      <c r="O9">
        <v>12.7</v>
      </c>
      <c r="P9">
        <v>0.26</v>
      </c>
      <c r="Q9">
        <v>12.7</v>
      </c>
      <c r="T9" t="s">
        <v>8</v>
      </c>
      <c r="U9">
        <v>4.51</v>
      </c>
      <c r="V9">
        <v>0.301</v>
      </c>
      <c r="W9">
        <v>9.73</v>
      </c>
    </row>
    <row r="10" spans="1:23" ht="12.75">
      <c r="A10" t="s">
        <v>9</v>
      </c>
      <c r="B10">
        <v>0.067</v>
      </c>
      <c r="C10">
        <v>0.648</v>
      </c>
      <c r="D10">
        <v>0.068</v>
      </c>
      <c r="F10">
        <f>LOOKUP(Exploraciones!$E$1,$B$1:$D$1,B10:D10)</f>
        <v>0.067</v>
      </c>
      <c r="H10" t="s">
        <v>9</v>
      </c>
      <c r="I10">
        <v>3</v>
      </c>
      <c r="J10">
        <v>0.067</v>
      </c>
      <c r="K10">
        <v>3</v>
      </c>
      <c r="N10" t="s">
        <v>9</v>
      </c>
      <c r="O10">
        <v>31.7</v>
      </c>
      <c r="P10">
        <v>0.648</v>
      </c>
      <c r="Q10">
        <v>31.7</v>
      </c>
      <c r="T10" t="s">
        <v>9</v>
      </c>
      <c r="U10">
        <v>1.01</v>
      </c>
      <c r="V10">
        <v>0.068</v>
      </c>
      <c r="W10">
        <v>2.19</v>
      </c>
    </row>
    <row r="11" spans="1:23" ht="12.75">
      <c r="A11" t="s">
        <v>10</v>
      </c>
      <c r="B11">
        <v>0.254</v>
      </c>
      <c r="C11">
        <v>0.188</v>
      </c>
      <c r="D11">
        <v>0.278</v>
      </c>
      <c r="F11">
        <f>LOOKUP(Exploraciones!$E$1,$B$1:$D$1,B11:D11)</f>
        <v>0.254</v>
      </c>
      <c r="H11" t="s">
        <v>10</v>
      </c>
      <c r="I11">
        <v>11.4</v>
      </c>
      <c r="J11">
        <v>0.254</v>
      </c>
      <c r="K11">
        <v>11.4</v>
      </c>
      <c r="N11" t="s">
        <v>10</v>
      </c>
      <c r="O11">
        <v>9.19</v>
      </c>
      <c r="P11">
        <v>0.188</v>
      </c>
      <c r="Q11">
        <v>9.19</v>
      </c>
      <c r="T11" t="s">
        <v>10</v>
      </c>
      <c r="U11">
        <v>4.18</v>
      </c>
      <c r="V11">
        <v>0.278</v>
      </c>
      <c r="W11">
        <v>9.01</v>
      </c>
    </row>
    <row r="12" spans="1:23" ht="12.75">
      <c r="A12" t="s">
        <v>11</v>
      </c>
      <c r="B12">
        <v>0.222</v>
      </c>
      <c r="C12">
        <v>0.054</v>
      </c>
      <c r="D12">
        <v>0.011</v>
      </c>
      <c r="F12">
        <f>LOOKUP(Exploraciones!$E$1,$B$1:$D$1,B12:D12)</f>
        <v>0.222</v>
      </c>
      <c r="H12" t="s">
        <v>11</v>
      </c>
      <c r="I12">
        <v>10</v>
      </c>
      <c r="J12">
        <v>0.222</v>
      </c>
      <c r="K12">
        <v>10</v>
      </c>
      <c r="N12" t="s">
        <v>11</v>
      </c>
      <c r="O12">
        <v>2.64</v>
      </c>
      <c r="P12">
        <v>0.054</v>
      </c>
      <c r="Q12">
        <v>2.64</v>
      </c>
      <c r="T12" t="s">
        <v>11</v>
      </c>
      <c r="U12">
        <v>0.16</v>
      </c>
      <c r="V12">
        <v>0.011</v>
      </c>
      <c r="W12">
        <v>0.35</v>
      </c>
    </row>
    <row r="13" spans="1:23" ht="12.75">
      <c r="A13" t="s">
        <v>12</v>
      </c>
      <c r="B13">
        <v>0.063</v>
      </c>
      <c r="C13">
        <v>0.317</v>
      </c>
      <c r="D13">
        <v>0.26</v>
      </c>
      <c r="F13">
        <f>LOOKUP(Exploraciones!$E$1,$B$1:$D$1,B13:D13)</f>
        <v>0.063</v>
      </c>
      <c r="H13" t="s">
        <v>12</v>
      </c>
      <c r="I13">
        <v>2.82</v>
      </c>
      <c r="J13">
        <v>0.063</v>
      </c>
      <c r="K13">
        <v>2.82</v>
      </c>
      <c r="N13" t="s">
        <v>12</v>
      </c>
      <c r="O13">
        <v>15.5</v>
      </c>
      <c r="P13">
        <v>0.317</v>
      </c>
      <c r="Q13">
        <v>15.5</v>
      </c>
      <c r="T13" t="s">
        <v>12</v>
      </c>
      <c r="U13">
        <v>3.9</v>
      </c>
      <c r="V13">
        <v>0.26</v>
      </c>
      <c r="W13">
        <v>8.42</v>
      </c>
    </row>
    <row r="14" spans="1:23" ht="12.75">
      <c r="A14" t="s">
        <v>13</v>
      </c>
      <c r="B14">
        <v>0.173</v>
      </c>
      <c r="C14">
        <v>0.217</v>
      </c>
      <c r="D14">
        <v>0.19</v>
      </c>
      <c r="F14">
        <f>LOOKUP(Exploraciones!$E$1,$B$1:$D$1,B14:D14)</f>
        <v>0.173</v>
      </c>
      <c r="H14" t="s">
        <v>13</v>
      </c>
      <c r="I14">
        <v>7.79</v>
      </c>
      <c r="J14">
        <v>0.173</v>
      </c>
      <c r="K14">
        <v>7.79</v>
      </c>
      <c r="N14" t="s">
        <v>13</v>
      </c>
      <c r="O14">
        <v>10.6</v>
      </c>
      <c r="P14">
        <v>0.217</v>
      </c>
      <c r="Q14">
        <v>10.6</v>
      </c>
      <c r="T14" t="s">
        <v>13</v>
      </c>
      <c r="U14">
        <v>2.85</v>
      </c>
      <c r="V14">
        <v>0.19</v>
      </c>
      <c r="W14">
        <v>6.16</v>
      </c>
    </row>
    <row r="15" spans="1:23" ht="12.75">
      <c r="A15" t="s">
        <v>14</v>
      </c>
      <c r="B15">
        <v>0.026</v>
      </c>
      <c r="C15">
        <v>0.162</v>
      </c>
      <c r="D15">
        <v>0.042</v>
      </c>
      <c r="F15">
        <f>LOOKUP(Exploraciones!$E$1,$B$1:$D$1,B15:D15)</f>
        <v>0.026</v>
      </c>
      <c r="H15" t="s">
        <v>14</v>
      </c>
      <c r="I15">
        <v>1.18</v>
      </c>
      <c r="J15">
        <v>0.026</v>
      </c>
      <c r="K15">
        <v>1.18</v>
      </c>
      <c r="N15" t="s">
        <v>14</v>
      </c>
      <c r="O15">
        <v>7.92</v>
      </c>
      <c r="P15">
        <v>0.162</v>
      </c>
      <c r="Q15">
        <v>7.92</v>
      </c>
      <c r="T15" t="s">
        <v>14</v>
      </c>
      <c r="U15">
        <v>0.63</v>
      </c>
      <c r="V15">
        <v>0.042</v>
      </c>
      <c r="W15">
        <v>1.37</v>
      </c>
    </row>
    <row r="16" spans="1:23" ht="12.75">
      <c r="A16" t="s">
        <v>15</v>
      </c>
      <c r="B16">
        <v>0.025</v>
      </c>
      <c r="C16">
        <v>0.229</v>
      </c>
      <c r="D16">
        <v>0.185</v>
      </c>
      <c r="F16">
        <f>LOOKUP(Exploraciones!$E$1,$B$1:$D$1,B16:D16)</f>
        <v>0.025</v>
      </c>
      <c r="H16" t="s">
        <v>15</v>
      </c>
      <c r="I16">
        <v>1.14</v>
      </c>
      <c r="J16">
        <v>0.025</v>
      </c>
      <c r="K16">
        <v>1.14</v>
      </c>
      <c r="N16" t="s">
        <v>15</v>
      </c>
      <c r="O16">
        <v>11.2</v>
      </c>
      <c r="P16">
        <v>0.229</v>
      </c>
      <c r="Q16">
        <v>11.2</v>
      </c>
      <c r="T16" t="s">
        <v>15</v>
      </c>
      <c r="U16">
        <v>2.78</v>
      </c>
      <c r="V16">
        <v>0.185</v>
      </c>
      <c r="W16">
        <v>6</v>
      </c>
    </row>
    <row r="17" spans="1:23" ht="12.75">
      <c r="A17" t="s">
        <v>16</v>
      </c>
      <c r="B17">
        <v>0.091</v>
      </c>
      <c r="C17">
        <v>0.003</v>
      </c>
      <c r="D17">
        <v>0</v>
      </c>
      <c r="F17">
        <f>LOOKUP(Exploraciones!$E$1,$B$1:$D$1,B17:D17)</f>
        <v>0.091</v>
      </c>
      <c r="H17" t="s">
        <v>16</v>
      </c>
      <c r="I17">
        <v>4.1</v>
      </c>
      <c r="J17">
        <v>0.091</v>
      </c>
      <c r="K17">
        <v>4.1</v>
      </c>
      <c r="N17" t="s">
        <v>16</v>
      </c>
      <c r="O17">
        <v>0.17</v>
      </c>
      <c r="P17">
        <v>0.003</v>
      </c>
      <c r="Q17">
        <v>0.17</v>
      </c>
      <c r="T17" t="s">
        <v>16</v>
      </c>
      <c r="U17">
        <v>0</v>
      </c>
      <c r="V17">
        <v>0</v>
      </c>
      <c r="W17">
        <v>0.001</v>
      </c>
    </row>
    <row r="18" spans="1:23" ht="12.75">
      <c r="A18" t="s">
        <v>17</v>
      </c>
      <c r="B18">
        <v>0.041</v>
      </c>
      <c r="C18">
        <v>0.301</v>
      </c>
      <c r="D18">
        <v>0.389</v>
      </c>
      <c r="F18">
        <f>LOOKUP(Exploraciones!$E$1,$B$1:$D$1,B18:D18)</f>
        <v>0.041</v>
      </c>
      <c r="H18" t="s">
        <v>17</v>
      </c>
      <c r="I18">
        <v>1.85</v>
      </c>
      <c r="J18">
        <v>0.041</v>
      </c>
      <c r="K18">
        <v>1.85</v>
      </c>
      <c r="N18" t="s">
        <v>17</v>
      </c>
      <c r="O18">
        <v>14.7</v>
      </c>
      <c r="P18">
        <v>0.301</v>
      </c>
      <c r="Q18">
        <v>14.7</v>
      </c>
      <c r="T18" t="s">
        <v>17</v>
      </c>
      <c r="U18">
        <v>5.84</v>
      </c>
      <c r="V18">
        <v>0.389</v>
      </c>
      <c r="W18">
        <v>12.6</v>
      </c>
    </row>
    <row r="19" spans="1:23" ht="12.75">
      <c r="A19" t="s">
        <v>18</v>
      </c>
      <c r="B19">
        <v>0.035</v>
      </c>
      <c r="C19">
        <v>0.104</v>
      </c>
      <c r="D19">
        <v>0.118</v>
      </c>
      <c r="F19">
        <f>LOOKUP(Exploraciones!$E$1,$B$1:$D$1,B19:D19)</f>
        <v>0.035</v>
      </c>
      <c r="H19" t="s">
        <v>18</v>
      </c>
      <c r="I19">
        <v>1.56</v>
      </c>
      <c r="J19">
        <v>0.035</v>
      </c>
      <c r="K19">
        <v>1.56</v>
      </c>
      <c r="N19" t="s">
        <v>18</v>
      </c>
      <c r="O19">
        <v>5.1</v>
      </c>
      <c r="P19">
        <v>0.104</v>
      </c>
      <c r="Q19">
        <v>5.1</v>
      </c>
      <c r="T19" t="s">
        <v>18</v>
      </c>
      <c r="U19">
        <v>1.77</v>
      </c>
      <c r="V19">
        <v>0.118</v>
      </c>
      <c r="W19">
        <v>3.81</v>
      </c>
    </row>
    <row r="22" spans="1:23" ht="12.75">
      <c r="A22" t="s">
        <v>24</v>
      </c>
      <c r="B22">
        <v>0.122</v>
      </c>
      <c r="C22">
        <v>0.198</v>
      </c>
      <c r="D22">
        <v>0.206</v>
      </c>
      <c r="F22">
        <f>LOOKUP(Exploraciones!$E$1,$B$1:$D$1,B22:D22)</f>
        <v>0.122</v>
      </c>
      <c r="H22" t="s">
        <v>24</v>
      </c>
      <c r="I22">
        <v>5.49</v>
      </c>
      <c r="J22">
        <v>0.122</v>
      </c>
      <c r="K22">
        <v>5.49</v>
      </c>
      <c r="N22" t="s">
        <v>24</v>
      </c>
      <c r="O22">
        <v>9.7</v>
      </c>
      <c r="P22">
        <v>0.198</v>
      </c>
      <c r="Q22">
        <v>9.7</v>
      </c>
      <c r="T22" t="s">
        <v>24</v>
      </c>
      <c r="U22">
        <v>3.09</v>
      </c>
      <c r="V22">
        <v>0.206</v>
      </c>
      <c r="W22">
        <v>6.66</v>
      </c>
    </row>
    <row r="24" spans="1:22" ht="12.75">
      <c r="A24" t="s">
        <v>20</v>
      </c>
      <c r="B24">
        <v>0.2</v>
      </c>
      <c r="C24">
        <v>0.3</v>
      </c>
      <c r="D24">
        <v>0.33</v>
      </c>
      <c r="F24">
        <f>LOOKUP(Exploraciones!$E$1,$B$1:$D$1,B24:D24)</f>
        <v>0.2</v>
      </c>
      <c r="H24" t="s">
        <v>20</v>
      </c>
      <c r="I24">
        <v>8.99</v>
      </c>
      <c r="J24">
        <v>0.2</v>
      </c>
      <c r="N24" t="s">
        <v>20</v>
      </c>
      <c r="O24">
        <v>14.67</v>
      </c>
      <c r="P24">
        <v>0.3</v>
      </c>
      <c r="T24" t="s">
        <v>44</v>
      </c>
      <c r="U24">
        <v>4.95</v>
      </c>
      <c r="V24">
        <v>0.33</v>
      </c>
    </row>
    <row r="27" ht="12.75">
      <c r="A27" t="s">
        <v>25</v>
      </c>
    </row>
    <row r="28" ht="12.75">
      <c r="A28" t="s">
        <v>26</v>
      </c>
    </row>
    <row r="29" ht="12.75">
      <c r="A29" t="s">
        <v>27</v>
      </c>
    </row>
  </sheetData>
  <printOptions gridLines="1"/>
  <pageMargins left="0.787401575" right="0.787401575" top="0.984251969" bottom="0.984251969" header="0" footer="0"/>
  <pageSetup orientation="portrait" paperSize="9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fisica</cp:lastModifiedBy>
  <cp:lastPrinted>2000-11-13T12:46:26Z</cp:lastPrinted>
  <dcterms:created xsi:type="dcterms:W3CDTF">1999-10-18T06:43:05Z</dcterms:created>
  <dcterms:modified xsi:type="dcterms:W3CDTF">2010-02-05T08:18:56Z</dcterms:modified>
  <cp:category/>
  <cp:version/>
  <cp:contentType/>
  <cp:contentStatus/>
</cp:coreProperties>
</file>